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120" windowWidth="17055" windowHeight="9405"/>
  </bookViews>
  <sheets>
    <sheet name="Introduction" sheetId="1" r:id="rId1"/>
    <sheet name="Direct Delivery - Owned Truck" sheetId="2" r:id="rId2"/>
    <sheet name="Deliver to Warehouse" sheetId="3" r:id="rId3"/>
    <sheet name="Using an Intermediary" sheetId="4" r:id="rId4"/>
    <sheet name="Sheet2" sheetId="5" r:id="rId5"/>
  </sheets>
  <calcPr calcId="125725"/>
</workbook>
</file>

<file path=xl/calcChain.xml><?xml version="1.0" encoding="utf-8"?>
<calcChain xmlns="http://schemas.openxmlformats.org/spreadsheetml/2006/main">
  <c r="E18" i="4"/>
  <c r="G20"/>
  <c r="G18"/>
  <c r="E13"/>
  <c r="E12"/>
  <c r="E11"/>
  <c r="E10"/>
  <c r="E9"/>
  <c r="E14" s="1"/>
  <c r="E16" s="1"/>
  <c r="E13" i="3"/>
  <c r="G20"/>
  <c r="G18"/>
  <c r="E12"/>
  <c r="E11"/>
  <c r="E10"/>
  <c r="E9"/>
  <c r="E14" s="1"/>
  <c r="E16" s="1"/>
  <c r="E18" s="1"/>
  <c r="E20" s="1"/>
  <c r="G20" i="2"/>
  <c r="G18"/>
  <c r="E13"/>
  <c r="E12"/>
  <c r="E11"/>
  <c r="E10"/>
  <c r="E9"/>
  <c r="E20" i="4" l="1"/>
  <c r="E14" i="2"/>
  <c r="E16" s="1"/>
  <c r="E18" s="1"/>
  <c r="E20" s="1"/>
</calcChain>
</file>

<file path=xl/comments1.xml><?xml version="1.0" encoding="utf-8"?>
<comments xmlns="http://schemas.openxmlformats.org/spreadsheetml/2006/main">
  <authors>
    <author>Rodney B. Holcomb</author>
  </authors>
  <commentList>
    <comment ref="A11" authorId="0">
      <text>
        <r>
          <rPr>
            <sz val="8"/>
            <color indexed="81"/>
            <rFont val="Tahoma"/>
            <family val="2"/>
          </rPr>
          <t xml:space="preserve">If you're being paid to backhaul an item, only enter one-way miles.
</t>
        </r>
      </text>
    </comment>
    <comment ref="A19" authorId="0">
      <text>
        <r>
          <rPr>
            <sz val="8"/>
            <color indexed="81"/>
            <rFont val="Tahoma"/>
            <family val="2"/>
          </rPr>
          <t xml:space="preserve">Vehicle depreciation is a function of age and use (miles driven).  Depreciation for newer trucks may be spread equally across a number of years (straight-line method) or by the MACRS (Modified Accelerated Cost Recovery System) formula.  Older trucks may depreciate very little as the result of another year or a few extra thousand miles.  For this cost calculator, enter the dollar amount you expect your truck to depreciate over the next year. </t>
        </r>
      </text>
    </comment>
    <comment ref="D20" authorId="0">
      <text>
        <r>
          <rPr>
            <sz val="8"/>
            <color indexed="81"/>
            <rFont val="Tahoma"/>
            <family val="2"/>
          </rPr>
          <t xml:space="preserve">"Farm Gate" Margin represents the value of the unit of produce at the farm.  Subtracting production costs from the farm gate margin would give a net profit per unit for the producer.
</t>
        </r>
      </text>
    </comment>
  </commentList>
</comments>
</file>

<file path=xl/comments2.xml><?xml version="1.0" encoding="utf-8"?>
<comments xmlns="http://schemas.openxmlformats.org/spreadsheetml/2006/main">
  <authors>
    <author>Rodney B. Holcomb</author>
  </authors>
  <commentList>
    <comment ref="A10" authorId="0">
      <text>
        <r>
          <rPr>
            <sz val="8"/>
            <color indexed="81"/>
            <rFont val="Tahoma"/>
            <family val="2"/>
          </rPr>
          <t xml:space="preserve">If you're being paid to backhaul an item, only enter one-way miles.
</t>
        </r>
      </text>
    </comment>
    <comment ref="A18" authorId="0">
      <text>
        <r>
          <rPr>
            <sz val="8"/>
            <color indexed="81"/>
            <rFont val="Tahoma"/>
            <family val="2"/>
          </rPr>
          <t xml:space="preserve">Vehicle depreciation is a function of age and use (miles driven).  Depreciation for newer trucks may be spread equally across a number of years (straight-line method) or by the MACRS (Modified Accelerated Cost Recovery System) formula.  Older trucks may depreciate very little as the result of another year or a few extra thousand miles.  For this cost calculator, enter the dollar amount you expect your truck to depreciate over the next year.
</t>
        </r>
      </text>
    </comment>
    <comment ref="D20" authorId="0">
      <text>
        <r>
          <rPr>
            <sz val="8"/>
            <color indexed="81"/>
            <rFont val="Tahoma"/>
            <family val="2"/>
          </rPr>
          <t xml:space="preserve">"Farm Gate" Margin represents the value of the unit of produce at the farm.  Subtracting production costs from the farm gate margin would give a net profit per unit for the producer.
</t>
        </r>
      </text>
    </comment>
  </commentList>
</comments>
</file>

<file path=xl/comments3.xml><?xml version="1.0" encoding="utf-8"?>
<comments xmlns="http://schemas.openxmlformats.org/spreadsheetml/2006/main">
  <authors>
    <author>Rodney B. Holcomb</author>
  </authors>
  <commentList>
    <comment ref="A11" authorId="0">
      <text>
        <r>
          <rPr>
            <sz val="8"/>
            <color indexed="81"/>
            <rFont val="Tahoma"/>
            <family val="2"/>
          </rPr>
          <t xml:space="preserve">If you're being paid to backhaul an item, only enter one-way miles.
</t>
        </r>
      </text>
    </comment>
    <comment ref="A19" authorId="0">
      <text>
        <r>
          <rPr>
            <sz val="8"/>
            <color indexed="81"/>
            <rFont val="Tahoma"/>
            <family val="2"/>
          </rPr>
          <t xml:space="preserve">Vehicle depreciation is a function of age and use (miles driven).  Depreciation for newer trucks may be spread equally across a number of years (straight-line method) or by the MACRS (Modified Accelerated Cost Recovery System) formula.  Older trucks may depreciate very little as the result of another year or a few extra thousand miles.  For this cost calculator, enter the dollar amount you expect your truck to depreciate over the next year.
</t>
        </r>
      </text>
    </comment>
    <comment ref="D20" authorId="0">
      <text>
        <r>
          <rPr>
            <sz val="8"/>
            <color indexed="81"/>
            <rFont val="Tahoma"/>
            <family val="2"/>
          </rPr>
          <t xml:space="preserve">"Farm Gate" Margin represents the value of the unit of produce at the farm.  Subtracting production costs from the farm gate margin would give a net profit per unit for the producer.
</t>
        </r>
      </text>
    </comment>
  </commentList>
</comments>
</file>

<file path=xl/sharedStrings.xml><?xml version="1.0" encoding="utf-8"?>
<sst xmlns="http://schemas.openxmlformats.org/spreadsheetml/2006/main" count="123" uniqueCount="61">
  <si>
    <t>Farm-To-School Distribution Cost Template</t>
  </si>
  <si>
    <t>Rodney B. Holcomb, Professor</t>
  </si>
  <si>
    <t>Anh Vo, Former Graduate Research Assistant</t>
  </si>
  <si>
    <t>Oklahoma State University</t>
  </si>
  <si>
    <t>Robert M. Kerr Food &amp; Agricultural Products Center</t>
  </si>
  <si>
    <t>Department of Agricultural Economics</t>
  </si>
  <si>
    <t>Barnes, G., and P. Langworthy. (June 2003).  "The Per-Mile Costs of Operating Automobiles and Trucks."  Minnesota Department of Transportation, Office of Research Services, Report 2003-19.  Authors are faculty with the Humphrey Institute of Public Affairs, University of Minnesota, Minneapolis, MN.  Available at http://www.lrrb.org/pdf/200319.pdf, accessed July 9, 2009.</t>
  </si>
  <si>
    <t>Tolliver, D., and A. Dybing. (2009).  "Highway User Costs at 2008 Prices."  Transportation Research Board Annual Meeting 2009 paper #09-2831, Transportation Research Board, Washington, D.C.  The paper may be ordered at http://pubsindex.trb.org/orderform.html.</t>
  </si>
  <si>
    <r>
      <t xml:space="preserve">US Dept. of Agriculture, Agricultural Marketing Service (USDA-AMS).  Go to http://www.ams.usda.gov and click on "Market News and Transportation Data".  The site provides links to transportation data, along with PDF issues of  </t>
    </r>
    <r>
      <rPr>
        <i/>
        <sz val="11"/>
        <color theme="1"/>
        <rFont val="Calibri"/>
        <family val="2"/>
        <scheme val="minor"/>
      </rPr>
      <t>Agricultural Refrigerated Truck Quarterly</t>
    </r>
    <r>
      <rPr>
        <sz val="11"/>
        <color theme="1"/>
        <rFont val="Calibri"/>
        <family val="2"/>
        <scheme val="minor"/>
      </rPr>
      <t>.</t>
    </r>
  </si>
  <si>
    <r>
      <t xml:space="preserve">Users of the template are requested to provide the appropriate information in the </t>
    </r>
    <r>
      <rPr>
        <b/>
        <sz val="11"/>
        <color rgb="FF00B050"/>
        <rFont val="Calibri"/>
        <family val="2"/>
        <scheme val="minor"/>
      </rPr>
      <t>green</t>
    </r>
    <r>
      <rPr>
        <sz val="11"/>
        <color theme="1"/>
        <rFont val="Calibri"/>
        <family val="2"/>
        <scheme val="minor"/>
      </rPr>
      <t xml:space="preserve"> cells.  The template will generate the per-unit costs for transporting produce a stated distance.</t>
    </r>
  </si>
  <si>
    <r>
      <t xml:space="preserve">US Dept. of the Treasury, Internal Revenue Service (IRS).  </t>
    </r>
    <r>
      <rPr>
        <i/>
        <sz val="11"/>
        <color theme="1"/>
        <rFont val="Calibri"/>
        <family val="2"/>
        <scheme val="minor"/>
      </rPr>
      <t>Standard Mileage Rates.</t>
    </r>
    <r>
      <rPr>
        <sz val="11"/>
        <color theme="1"/>
        <rFont val="Calibri"/>
        <family val="2"/>
        <scheme val="minor"/>
      </rPr>
      <t xml:space="preserve">  Each year the IRS releases standard mileage rates for business expense deductions at http://www.irs.gov.  The 2009 mileage rates are available at http://www.irs.gov/newsroom/article/0,,id=200505,00.html, accessed July 9, 2009.</t>
    </r>
  </si>
  <si>
    <t>Commodity to be delivered</t>
  </si>
  <si>
    <t>watermelons</t>
  </si>
  <si>
    <t>Delivery size, in units</t>
  </si>
  <si>
    <t>General Information</t>
  </si>
  <si>
    <t>Vehicle Information</t>
  </si>
  <si>
    <t>Vehicle tire costs (set of tires)</t>
  </si>
  <si>
    <t>Vehicle tire life (thousand miles)</t>
  </si>
  <si>
    <t>Expected miles driven this year</t>
  </si>
  <si>
    <t>Fuel cost (gas or diesel, $/gal)</t>
  </si>
  <si>
    <t>Farm truck fuel economy (mpg)</t>
  </si>
  <si>
    <t>Avg speed when making deliveries (mph)</t>
  </si>
  <si>
    <t>Labor rate ($/hr)</t>
  </si>
  <si>
    <t>Unloading time per delivery (minutes)</t>
  </si>
  <si>
    <t>Number of deliveries per trip</t>
  </si>
  <si>
    <t>Operating Costs per Mile</t>
  </si>
  <si>
    <t>Delivery route (miles, round trip)</t>
  </si>
  <si>
    <t>Fuel costs</t>
  </si>
  <si>
    <t>Maintenance/Repair</t>
  </si>
  <si>
    <t>Tires</t>
  </si>
  <si>
    <t>Depreciation</t>
  </si>
  <si>
    <t>Labor</t>
  </si>
  <si>
    <t>Expected maint./repair expenses this year</t>
  </si>
  <si>
    <t>Total Operating Costs per Mile</t>
  </si>
  <si>
    <t>Total Operating Costs per Trip</t>
  </si>
  <si>
    <t>Distribution Cost per Unit of Produce</t>
  </si>
  <si>
    <t>per</t>
  </si>
  <si>
    <t>Commodity unit (case, pound, carton, etc.)</t>
  </si>
  <si>
    <t>"Farm Gate" Margin per Unit</t>
  </si>
  <si>
    <t>2-count</t>
  </si>
  <si>
    <t>Selling price per unit (what schools pay)</t>
  </si>
  <si>
    <t>Distributor purchase price</t>
  </si>
  <si>
    <t>Unload/waiting time at warehouse (min)</t>
  </si>
  <si>
    <t>(otherwise leave blank)</t>
  </si>
  <si>
    <t>Vehicle fuel economy (mpg)</t>
  </si>
  <si>
    <t>Enter "1" if using the IRS standard mileage rate</t>
  </si>
  <si>
    <t>Current IRS standard mileage rate ($/mile)</t>
  </si>
  <si>
    <t>This template was designed to assist agricultural producers marketing fruits and vegetables through a state-supported Farm-To-School (FTS) program.  The template allows producers to assess and compare the costs of alternative transportation/distribution methods and determine their farm-level returns for each unit of produce marketed through the FTS program.  It also provides producers an opportunity to examine the sensitivity of their chosen distribution method to changes in a number of cost factors and/or a change in market price for their produce.</t>
  </si>
  <si>
    <r>
      <rPr>
        <b/>
        <sz val="11"/>
        <color theme="1"/>
        <rFont val="Calibri"/>
        <family val="2"/>
        <scheme val="minor"/>
      </rPr>
      <t>NOTE:</t>
    </r>
    <r>
      <rPr>
        <sz val="11"/>
        <color theme="1"/>
        <rFont val="Calibri"/>
        <family val="2"/>
        <scheme val="minor"/>
      </rPr>
      <t xml:space="preserve">  The true costs of transportation for fruits and vegetables vary greatly by the vehicles employed, the use of refrigeration (if necessary), fuel prices, and distance traveled.  Long-haul versus short-haul costs, back-haul versus no back-haul,  the number of delivery points, and even road conditions all have large impacts on distribution costs.  Although some of these factors are addressed in the template, users of the template are also directed to review literature related to operational costs in the trucking industry.  Some useful references (in alphabetical order) include the following:</t>
    </r>
  </si>
  <si>
    <t>Expected depreciation this year</t>
  </si>
  <si>
    <t>Intermediary's charge per unit for service</t>
  </si>
  <si>
    <t>Unload/waiting time at intermediary (min)</t>
  </si>
  <si>
    <t>Farmer's Operating Costs</t>
  </si>
  <si>
    <t>Farmer's Operating Costs per Mile</t>
  </si>
  <si>
    <t>Farmer's Operating Costs per Trip to Intermed.</t>
  </si>
  <si>
    <t>Delivery Using an Intermediary*</t>
  </si>
  <si>
    <t>Delivery to a Warehouse*</t>
  </si>
  <si>
    <t>Direct Delivery by Farmer-Owned Truck</t>
  </si>
  <si>
    <t>If the intermediary picks up the produce at the farm, then only the intermediary's charge for services is needed.</t>
  </si>
  <si>
    <t>*An intermediary may be another producer, a broker, a small contract produce distributor, or a cooperatively-operated distribution network.</t>
  </si>
  <si>
    <t>*A warehouse, or large distributor, typically takes ownership of the produce and negotiates both pricing and delivery specifications with the schools.</t>
  </si>
</sst>
</file>

<file path=xl/styles.xml><?xml version="1.0" encoding="utf-8"?>
<styleSheet xmlns="http://schemas.openxmlformats.org/spreadsheetml/2006/main">
  <numFmts count="4">
    <numFmt numFmtId="44" formatCode="_(&quot;$&quot;* #,##0.00_);_(&quot;$&quot;* \(#,##0.00\);_(&quot;$&quot;* &quot;-&quot;??_);_(@_)"/>
    <numFmt numFmtId="43" formatCode="_(* #,##0.00_);_(* \(#,##0.00\);_(* &quot;-&quot;??_);_(@_)"/>
    <numFmt numFmtId="164" formatCode="&quot;$&quot;#,##0.00"/>
    <numFmt numFmtId="165" formatCode="_(* #,##0_);_(* \(#,##0\);_(* &quot;-&quot;??_);_(@_)"/>
  </numFmts>
  <fonts count="10">
    <font>
      <sz val="11"/>
      <color theme="1"/>
      <name val="Calibri"/>
      <family val="2"/>
      <scheme val="minor"/>
    </font>
    <font>
      <b/>
      <sz val="20"/>
      <color theme="1"/>
      <name val="Calibri"/>
      <family val="2"/>
      <scheme val="minor"/>
    </font>
    <font>
      <i/>
      <sz val="14"/>
      <color theme="1"/>
      <name val="Calibri"/>
      <family val="2"/>
      <scheme val="minor"/>
    </font>
    <font>
      <b/>
      <sz val="11"/>
      <color theme="1"/>
      <name val="Calibri"/>
      <family val="2"/>
      <scheme val="minor"/>
    </font>
    <font>
      <sz val="11"/>
      <name val="Calibri"/>
      <family val="2"/>
      <scheme val="minor"/>
    </font>
    <font>
      <i/>
      <sz val="11"/>
      <color theme="1"/>
      <name val="Calibri"/>
      <family val="2"/>
      <scheme val="minor"/>
    </font>
    <font>
      <b/>
      <sz val="11"/>
      <color rgb="FF00B050"/>
      <name val="Calibri"/>
      <family val="2"/>
      <scheme val="minor"/>
    </font>
    <font>
      <sz val="11"/>
      <color theme="1"/>
      <name val="Calibri"/>
      <family val="2"/>
      <scheme val="minor"/>
    </font>
    <font>
      <sz val="8"/>
      <color indexed="81"/>
      <name val="Tahoma"/>
      <family val="2"/>
    </font>
    <font>
      <b/>
      <sz val="14"/>
      <color theme="1"/>
      <name val="Calibri"/>
      <family val="2"/>
      <scheme val="minor"/>
    </font>
  </fonts>
  <fills count="5">
    <fill>
      <patternFill patternType="none"/>
    </fill>
    <fill>
      <patternFill patternType="gray125"/>
    </fill>
    <fill>
      <patternFill patternType="solid">
        <fgColor rgb="FF99FF33"/>
        <bgColor indexed="64"/>
      </patternFill>
    </fill>
    <fill>
      <patternFill patternType="solid">
        <fgColor rgb="FFFFFF00"/>
        <bgColor indexed="64"/>
      </patternFill>
    </fill>
    <fill>
      <patternFill patternType="solid">
        <fgColor rgb="FFFFC0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43" fontId="7" fillId="0" borderId="0" applyFont="0" applyFill="0" applyBorder="0" applyAlignment="0" applyProtection="0"/>
  </cellStyleXfs>
  <cellXfs count="24">
    <xf numFmtId="0" fontId="0" fillId="0" borderId="0" xfId="0"/>
    <xf numFmtId="0" fontId="1" fillId="0" borderId="0" xfId="0" applyFont="1"/>
    <xf numFmtId="0" fontId="2" fillId="0" borderId="0" xfId="0" applyFont="1"/>
    <xf numFmtId="0" fontId="0" fillId="0" borderId="0" xfId="0" applyAlignment="1">
      <alignment wrapText="1"/>
    </xf>
    <xf numFmtId="0" fontId="3" fillId="0" borderId="0" xfId="0" applyFont="1"/>
    <xf numFmtId="0" fontId="0" fillId="0" borderId="2" xfId="0" applyBorder="1"/>
    <xf numFmtId="0" fontId="0" fillId="0" borderId="3" xfId="0" applyBorder="1"/>
    <xf numFmtId="0" fontId="0" fillId="0" borderId="4" xfId="0" applyBorder="1"/>
    <xf numFmtId="164" fontId="0" fillId="0" borderId="0" xfId="0" applyNumberFormat="1"/>
    <xf numFmtId="164" fontId="3" fillId="0" borderId="0" xfId="0" applyNumberFormat="1" applyFont="1"/>
    <xf numFmtId="0" fontId="9" fillId="0" borderId="0" xfId="0" applyFont="1"/>
    <xf numFmtId="0" fontId="3" fillId="0" borderId="0" xfId="0" applyFont="1" applyAlignment="1">
      <alignment horizontal="right"/>
    </xf>
    <xf numFmtId="164" fontId="0" fillId="0" borderId="5" xfId="0" applyNumberFormat="1" applyBorder="1"/>
    <xf numFmtId="164" fontId="3" fillId="3" borderId="1" xfId="0" applyNumberFormat="1" applyFont="1" applyFill="1" applyBorder="1"/>
    <xf numFmtId="164" fontId="3" fillId="4" borderId="1" xfId="0" applyNumberFormat="1" applyFont="1" applyFill="1" applyBorder="1"/>
    <xf numFmtId="0" fontId="4" fillId="2" borderId="1" xfId="0" applyFont="1" applyFill="1" applyBorder="1" applyProtection="1">
      <protection locked="0"/>
    </xf>
    <xf numFmtId="0" fontId="0" fillId="2" borderId="1" xfId="0" applyFill="1" applyBorder="1" applyProtection="1">
      <protection locked="0"/>
    </xf>
    <xf numFmtId="164" fontId="0" fillId="2" borderId="1" xfId="0" applyNumberFormat="1" applyFill="1" applyBorder="1" applyProtection="1">
      <protection locked="0"/>
    </xf>
    <xf numFmtId="0" fontId="0" fillId="2" borderId="1" xfId="0" applyNumberFormat="1" applyFill="1" applyBorder="1" applyProtection="1">
      <protection locked="0"/>
    </xf>
    <xf numFmtId="43" fontId="0" fillId="2" borderId="1" xfId="1" applyFont="1" applyFill="1" applyBorder="1" applyProtection="1">
      <protection locked="0"/>
    </xf>
    <xf numFmtId="165" fontId="0" fillId="2" borderId="1" xfId="1" applyNumberFormat="1" applyFont="1" applyFill="1" applyBorder="1" applyProtection="1">
      <protection locked="0"/>
    </xf>
    <xf numFmtId="0" fontId="0" fillId="2" borderId="1" xfId="1" applyNumberFormat="1" applyFont="1" applyFill="1" applyBorder="1" applyProtection="1">
      <protection locked="0"/>
    </xf>
    <xf numFmtId="0" fontId="0" fillId="2" borderId="0" xfId="0" applyFill="1" applyProtection="1">
      <protection locked="0"/>
    </xf>
    <xf numFmtId="44" fontId="0" fillId="2" borderId="0" xfId="0" applyNumberFormat="1" applyFill="1" applyProtection="1">
      <protection locked="0"/>
    </xf>
  </cellXfs>
  <cellStyles count="2">
    <cellStyle name="Comma" xfId="1" builtinId="3"/>
    <cellStyle name="Normal" xfId="0" builtinId="0"/>
  </cellStyles>
  <dxfs count="0"/>
  <tableStyles count="0" defaultTableStyle="TableStyleMedium9" defaultPivotStyle="PivotStyleLight16"/>
  <colors>
    <mruColors>
      <color rgb="FF99FF33"/>
    </mruColors>
  </colors>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dimension ref="B2:B21"/>
  <sheetViews>
    <sheetView showGridLines="0" tabSelected="1" workbookViewId="0">
      <selection activeCell="B2" sqref="B2"/>
    </sheetView>
  </sheetViews>
  <sheetFormatPr defaultRowHeight="15"/>
  <cols>
    <col min="1" max="1" width="3.28515625" customWidth="1"/>
    <col min="2" max="2" width="145" customWidth="1"/>
  </cols>
  <sheetData>
    <row r="2" spans="2:2" ht="26.25">
      <c r="B2" s="1" t="s">
        <v>0</v>
      </c>
    </row>
    <row r="3" spans="2:2" ht="18.75">
      <c r="B3" s="2" t="s">
        <v>1</v>
      </c>
    </row>
    <row r="4" spans="2:2" ht="18.75">
      <c r="B4" s="2" t="s">
        <v>2</v>
      </c>
    </row>
    <row r="5" spans="2:2">
      <c r="B5" t="s">
        <v>3</v>
      </c>
    </row>
    <row r="6" spans="2:2">
      <c r="B6" t="s">
        <v>4</v>
      </c>
    </row>
    <row r="7" spans="2:2">
      <c r="B7" t="s">
        <v>5</v>
      </c>
    </row>
    <row r="9" spans="2:2" ht="60">
      <c r="B9" s="3" t="s">
        <v>47</v>
      </c>
    </row>
    <row r="11" spans="2:2" ht="30">
      <c r="B11" s="3" t="s">
        <v>9</v>
      </c>
    </row>
    <row r="13" spans="2:2" ht="60">
      <c r="B13" s="3" t="s">
        <v>48</v>
      </c>
    </row>
    <row r="15" spans="2:2" ht="45">
      <c r="B15" s="3" t="s">
        <v>6</v>
      </c>
    </row>
    <row r="17" spans="2:2" ht="30">
      <c r="B17" s="3" t="s">
        <v>7</v>
      </c>
    </row>
    <row r="19" spans="2:2" ht="30">
      <c r="B19" s="3" t="s">
        <v>8</v>
      </c>
    </row>
    <row r="21" spans="2:2" ht="30">
      <c r="B21" s="3" t="s">
        <v>10</v>
      </c>
    </row>
  </sheetData>
  <sheetProtection password="C977"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G21"/>
  <sheetViews>
    <sheetView workbookViewId="0"/>
  </sheetViews>
  <sheetFormatPr defaultRowHeight="15"/>
  <cols>
    <col min="1" max="1" width="38.140625" customWidth="1"/>
    <col min="2" max="2" width="18.5703125" customWidth="1"/>
    <col min="4" max="4" width="42.140625" customWidth="1"/>
    <col min="6" max="6" width="4.140625" customWidth="1"/>
  </cols>
  <sheetData>
    <row r="1" spans="1:5" ht="18.75">
      <c r="A1" s="10" t="s">
        <v>57</v>
      </c>
    </row>
    <row r="2" spans="1:5">
      <c r="A2" s="4"/>
    </row>
    <row r="3" spans="1:5">
      <c r="A3" s="4" t="s">
        <v>14</v>
      </c>
    </row>
    <row r="4" spans="1:5">
      <c r="A4" s="5" t="s">
        <v>11</v>
      </c>
      <c r="B4" s="15" t="s">
        <v>12</v>
      </c>
      <c r="D4" t="s">
        <v>45</v>
      </c>
      <c r="E4" s="22"/>
    </row>
    <row r="5" spans="1:5">
      <c r="A5" s="6" t="s">
        <v>37</v>
      </c>
      <c r="B5" s="16" t="s">
        <v>39</v>
      </c>
      <c r="D5" t="s">
        <v>43</v>
      </c>
    </row>
    <row r="6" spans="1:5">
      <c r="A6" s="6" t="s">
        <v>40</v>
      </c>
      <c r="B6" s="17">
        <v>8.5</v>
      </c>
      <c r="D6" t="s">
        <v>46</v>
      </c>
      <c r="E6" s="23">
        <v>0.55000000000000004</v>
      </c>
    </row>
    <row r="7" spans="1:5">
      <c r="A7" s="6" t="s">
        <v>13</v>
      </c>
      <c r="B7" s="16">
        <v>100</v>
      </c>
    </row>
    <row r="8" spans="1:5">
      <c r="A8" s="6" t="s">
        <v>22</v>
      </c>
      <c r="B8" s="17">
        <v>10</v>
      </c>
      <c r="D8" s="4" t="s">
        <v>25</v>
      </c>
    </row>
    <row r="9" spans="1:5">
      <c r="A9" s="6" t="s">
        <v>23</v>
      </c>
      <c r="B9" s="18">
        <v>20</v>
      </c>
      <c r="D9" t="s">
        <v>27</v>
      </c>
      <c r="E9" s="8">
        <f>IF(E4=1,0,(B12/B11))</f>
        <v>1.5933333333333334E-2</v>
      </c>
    </row>
    <row r="10" spans="1:5">
      <c r="A10" s="6" t="s">
        <v>24</v>
      </c>
      <c r="B10" s="18">
        <v>2</v>
      </c>
      <c r="D10" t="s">
        <v>28</v>
      </c>
      <c r="E10" s="8">
        <f>IF(E4=1,0,(B18/B20))</f>
        <v>0.15</v>
      </c>
    </row>
    <row r="11" spans="1:5">
      <c r="A11" s="6" t="s">
        <v>26</v>
      </c>
      <c r="B11" s="18">
        <v>150</v>
      </c>
      <c r="D11" t="s">
        <v>29</v>
      </c>
      <c r="E11" s="8">
        <f>IF(E4=1,0,(B16/B17))</f>
        <v>1.2777777777777779E-2</v>
      </c>
    </row>
    <row r="12" spans="1:5">
      <c r="A12" s="7" t="s">
        <v>19</v>
      </c>
      <c r="B12" s="17">
        <v>2.39</v>
      </c>
      <c r="D12" t="s">
        <v>30</v>
      </c>
      <c r="E12" s="8">
        <f>IF(E4=1,0,(B19/B20))</f>
        <v>0.25</v>
      </c>
    </row>
    <row r="13" spans="1:5">
      <c r="D13" t="s">
        <v>31</v>
      </c>
      <c r="E13" s="12">
        <f>(((B10*B9)/60)+B11/B21)*B8/B11</f>
        <v>0.26666666666666666</v>
      </c>
    </row>
    <row r="14" spans="1:5">
      <c r="A14" s="4" t="s">
        <v>15</v>
      </c>
      <c r="D14" s="11" t="s">
        <v>33</v>
      </c>
      <c r="E14" s="9">
        <f>IF(E4=1,(E6+E13),SUM(E9:E13))</f>
        <v>0.69537777777777776</v>
      </c>
    </row>
    <row r="15" spans="1:5">
      <c r="A15" s="5" t="s">
        <v>20</v>
      </c>
      <c r="B15" s="19">
        <v>9</v>
      </c>
    </row>
    <row r="16" spans="1:5">
      <c r="A16" s="6" t="s">
        <v>16</v>
      </c>
      <c r="B16" s="17">
        <v>575</v>
      </c>
      <c r="D16" s="11" t="s">
        <v>34</v>
      </c>
      <c r="E16" s="9">
        <f>E14*B11</f>
        <v>104.30666666666666</v>
      </c>
    </row>
    <row r="17" spans="1:7">
      <c r="A17" s="6" t="s">
        <v>17</v>
      </c>
      <c r="B17" s="20">
        <v>45000</v>
      </c>
    </row>
    <row r="18" spans="1:7">
      <c r="A18" s="6" t="s">
        <v>32</v>
      </c>
      <c r="B18" s="17">
        <v>1500</v>
      </c>
      <c r="D18" s="11" t="s">
        <v>35</v>
      </c>
      <c r="E18" s="13">
        <f>E16/B7</f>
        <v>1.0430666666666666</v>
      </c>
      <c r="F18" s="4" t="s">
        <v>36</v>
      </c>
      <c r="G18" s="4" t="str">
        <f>B5</f>
        <v>2-count</v>
      </c>
    </row>
    <row r="19" spans="1:7">
      <c r="A19" s="6" t="s">
        <v>49</v>
      </c>
      <c r="B19" s="17">
        <v>2500</v>
      </c>
    </row>
    <row r="20" spans="1:7">
      <c r="A20" s="6" t="s">
        <v>18</v>
      </c>
      <c r="B20" s="20">
        <v>10000</v>
      </c>
      <c r="D20" s="11" t="s">
        <v>38</v>
      </c>
      <c r="E20" s="14">
        <f>B6-E18</f>
        <v>7.4569333333333336</v>
      </c>
      <c r="F20" s="4" t="s">
        <v>36</v>
      </c>
      <c r="G20" s="4" t="str">
        <f>B5</f>
        <v>2-count</v>
      </c>
    </row>
    <row r="21" spans="1:7">
      <c r="A21" s="7" t="s">
        <v>21</v>
      </c>
      <c r="B21" s="21">
        <v>45</v>
      </c>
    </row>
  </sheetData>
  <sheetProtection password="C977" sheet="1" objects="1" scenarios="1"/>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dimension ref="A1:G22"/>
  <sheetViews>
    <sheetView workbookViewId="0"/>
  </sheetViews>
  <sheetFormatPr defaultRowHeight="15"/>
  <cols>
    <col min="1" max="1" width="38.140625" customWidth="1"/>
    <col min="2" max="2" width="18.5703125" customWidth="1"/>
    <col min="4" max="4" width="42.140625" customWidth="1"/>
    <col min="6" max="6" width="4.140625" customWidth="1"/>
  </cols>
  <sheetData>
    <row r="1" spans="1:5" ht="18.75">
      <c r="A1" s="10" t="s">
        <v>56</v>
      </c>
    </row>
    <row r="2" spans="1:5">
      <c r="A2" s="4"/>
    </row>
    <row r="3" spans="1:5">
      <c r="A3" s="4" t="s">
        <v>14</v>
      </c>
    </row>
    <row r="4" spans="1:5">
      <c r="A4" s="5" t="s">
        <v>11</v>
      </c>
      <c r="B4" s="15" t="s">
        <v>12</v>
      </c>
      <c r="D4" t="s">
        <v>45</v>
      </c>
      <c r="E4" s="22"/>
    </row>
    <row r="5" spans="1:5">
      <c r="A5" s="6" t="s">
        <v>37</v>
      </c>
      <c r="B5" s="16" t="s">
        <v>39</v>
      </c>
      <c r="D5" t="s">
        <v>43</v>
      </c>
    </row>
    <row r="6" spans="1:5">
      <c r="A6" s="6" t="s">
        <v>41</v>
      </c>
      <c r="B6" s="17">
        <v>7</v>
      </c>
      <c r="D6" t="s">
        <v>46</v>
      </c>
      <c r="E6" s="23">
        <v>0.55000000000000004</v>
      </c>
    </row>
    <row r="7" spans="1:5">
      <c r="A7" s="6" t="s">
        <v>13</v>
      </c>
      <c r="B7" s="16">
        <v>100</v>
      </c>
    </row>
    <row r="8" spans="1:5">
      <c r="A8" s="6" t="s">
        <v>22</v>
      </c>
      <c r="B8" s="17">
        <v>10</v>
      </c>
      <c r="D8" s="4" t="s">
        <v>25</v>
      </c>
    </row>
    <row r="9" spans="1:5">
      <c r="A9" s="6" t="s">
        <v>42</v>
      </c>
      <c r="B9" s="18">
        <v>30</v>
      </c>
      <c r="D9" t="s">
        <v>27</v>
      </c>
      <c r="E9" s="8">
        <f>IF(E4=1,0,(B11/B10))</f>
        <v>1.5933333333333334E-2</v>
      </c>
    </row>
    <row r="10" spans="1:5">
      <c r="A10" s="6" t="s">
        <v>26</v>
      </c>
      <c r="B10" s="18">
        <v>150</v>
      </c>
      <c r="D10" t="s">
        <v>28</v>
      </c>
      <c r="E10" s="8">
        <f>IF(E4=1,0,(B17/B19))</f>
        <v>0.15</v>
      </c>
    </row>
    <row r="11" spans="1:5">
      <c r="A11" s="7" t="s">
        <v>19</v>
      </c>
      <c r="B11" s="17">
        <v>2.39</v>
      </c>
      <c r="D11" t="s">
        <v>29</v>
      </c>
      <c r="E11" s="8">
        <f>IF(E4=1,0,(B15/B16))</f>
        <v>1.2777777777777779E-2</v>
      </c>
    </row>
    <row r="12" spans="1:5">
      <c r="D12" t="s">
        <v>30</v>
      </c>
      <c r="E12" s="8">
        <f>IF(E4=1,0,(B18/B19))</f>
        <v>0.25</v>
      </c>
    </row>
    <row r="13" spans="1:5">
      <c r="A13" s="4" t="s">
        <v>15</v>
      </c>
      <c r="D13" t="s">
        <v>31</v>
      </c>
      <c r="E13" s="12">
        <f>((B9/60)+B10/B20)*B8/B10</f>
        <v>0.25555555555555559</v>
      </c>
    </row>
    <row r="14" spans="1:5">
      <c r="A14" s="5" t="s">
        <v>44</v>
      </c>
      <c r="B14" s="19">
        <v>9</v>
      </c>
      <c r="D14" s="11" t="s">
        <v>33</v>
      </c>
      <c r="E14" s="9">
        <f>IF(E4=1,(E6+E13),SUM(E9:E13))</f>
        <v>0.68426666666666669</v>
      </c>
    </row>
    <row r="15" spans="1:5">
      <c r="A15" s="6" t="s">
        <v>16</v>
      </c>
      <c r="B15" s="17">
        <v>575</v>
      </c>
    </row>
    <row r="16" spans="1:5">
      <c r="A16" s="6" t="s">
        <v>17</v>
      </c>
      <c r="B16" s="20">
        <v>45000</v>
      </c>
      <c r="D16" s="11" t="s">
        <v>34</v>
      </c>
      <c r="E16" s="9">
        <f>E14*B10</f>
        <v>102.64</v>
      </c>
    </row>
    <row r="17" spans="1:7">
      <c r="A17" s="6" t="s">
        <v>32</v>
      </c>
      <c r="B17" s="17">
        <v>1500</v>
      </c>
    </row>
    <row r="18" spans="1:7">
      <c r="A18" s="6" t="s">
        <v>49</v>
      </c>
      <c r="B18" s="17">
        <v>2500</v>
      </c>
      <c r="D18" s="11" t="s">
        <v>35</v>
      </c>
      <c r="E18" s="13">
        <f>E16/B7</f>
        <v>1.0264</v>
      </c>
      <c r="F18" s="4" t="s">
        <v>36</v>
      </c>
      <c r="G18" s="4" t="str">
        <f>B5</f>
        <v>2-count</v>
      </c>
    </row>
    <row r="19" spans="1:7">
      <c r="A19" s="6" t="s">
        <v>18</v>
      </c>
      <c r="B19" s="20">
        <v>10000</v>
      </c>
    </row>
    <row r="20" spans="1:7">
      <c r="A20" s="7" t="s">
        <v>21</v>
      </c>
      <c r="B20" s="21">
        <v>45</v>
      </c>
      <c r="D20" s="11" t="s">
        <v>38</v>
      </c>
      <c r="E20" s="14">
        <f>B6-E18</f>
        <v>5.9736000000000002</v>
      </c>
      <c r="F20" s="4" t="s">
        <v>36</v>
      </c>
      <c r="G20" s="4" t="str">
        <f>B5</f>
        <v>2-count</v>
      </c>
    </row>
    <row r="22" spans="1:7">
      <c r="A22" t="s">
        <v>60</v>
      </c>
    </row>
  </sheetData>
  <sheetProtection password="C977" sheet="1" objects="1" scenarios="1"/>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dimension ref="A1:G24"/>
  <sheetViews>
    <sheetView workbookViewId="0"/>
  </sheetViews>
  <sheetFormatPr defaultRowHeight="15"/>
  <cols>
    <col min="1" max="1" width="38.140625" customWidth="1"/>
    <col min="2" max="2" width="18.5703125" customWidth="1"/>
    <col min="4" max="4" width="42.140625" customWidth="1"/>
    <col min="6" max="6" width="4.140625" customWidth="1"/>
  </cols>
  <sheetData>
    <row r="1" spans="1:5" ht="18.75">
      <c r="A1" s="10" t="s">
        <v>55</v>
      </c>
    </row>
    <row r="2" spans="1:5">
      <c r="A2" s="4"/>
    </row>
    <row r="3" spans="1:5">
      <c r="A3" s="4" t="s">
        <v>14</v>
      </c>
    </row>
    <row r="4" spans="1:5">
      <c r="A4" s="5" t="s">
        <v>11</v>
      </c>
      <c r="B4" s="15" t="s">
        <v>12</v>
      </c>
      <c r="D4" t="s">
        <v>45</v>
      </c>
      <c r="E4" s="22"/>
    </row>
    <row r="5" spans="1:5">
      <c r="A5" s="6" t="s">
        <v>37</v>
      </c>
      <c r="B5" s="16" t="s">
        <v>39</v>
      </c>
      <c r="D5" t="s">
        <v>43</v>
      </c>
    </row>
    <row r="6" spans="1:5">
      <c r="A6" s="6" t="s">
        <v>40</v>
      </c>
      <c r="B6" s="17">
        <v>8.5</v>
      </c>
      <c r="D6" t="s">
        <v>46</v>
      </c>
      <c r="E6" s="23">
        <v>0.55000000000000004</v>
      </c>
    </row>
    <row r="7" spans="1:5">
      <c r="A7" s="6" t="s">
        <v>50</v>
      </c>
      <c r="B7" s="17">
        <v>1.7</v>
      </c>
    </row>
    <row r="8" spans="1:5">
      <c r="A8" s="6" t="s">
        <v>13</v>
      </c>
      <c r="B8" s="16">
        <v>100</v>
      </c>
      <c r="D8" s="4" t="s">
        <v>52</v>
      </c>
    </row>
    <row r="9" spans="1:5">
      <c r="A9" s="6" t="s">
        <v>22</v>
      </c>
      <c r="B9" s="17">
        <v>10</v>
      </c>
      <c r="D9" t="s">
        <v>27</v>
      </c>
      <c r="E9" s="8">
        <f>IF(E4=1,0,(B12/B11))</f>
        <v>1.5933333333333334E-2</v>
      </c>
    </row>
    <row r="10" spans="1:5">
      <c r="A10" s="6" t="s">
        <v>51</v>
      </c>
      <c r="B10" s="18">
        <v>30</v>
      </c>
      <c r="D10" t="s">
        <v>28</v>
      </c>
      <c r="E10" s="8">
        <f>IF(E4=1,0,(B18/B20))</f>
        <v>0.15</v>
      </c>
    </row>
    <row r="11" spans="1:5">
      <c r="A11" s="6" t="s">
        <v>26</v>
      </c>
      <c r="B11" s="18">
        <v>150</v>
      </c>
      <c r="D11" t="s">
        <v>29</v>
      </c>
      <c r="E11" s="8">
        <f>IF(E4=1,0,(B16/B17))</f>
        <v>1.2777777777777779E-2</v>
      </c>
    </row>
    <row r="12" spans="1:5">
      <c r="A12" s="7" t="s">
        <v>19</v>
      </c>
      <c r="B12" s="17">
        <v>2.39</v>
      </c>
      <c r="D12" t="s">
        <v>30</v>
      </c>
      <c r="E12" s="8">
        <f>IF(E4=1,0,(B19/B20))</f>
        <v>0.25</v>
      </c>
    </row>
    <row r="13" spans="1:5">
      <c r="D13" t="s">
        <v>31</v>
      </c>
      <c r="E13" s="12">
        <f>((B10/60)+B11/B21)*B9/B11</f>
        <v>0.25555555555555559</v>
      </c>
    </row>
    <row r="14" spans="1:5">
      <c r="A14" s="4" t="s">
        <v>15</v>
      </c>
      <c r="D14" s="11" t="s">
        <v>53</v>
      </c>
      <c r="E14" s="9">
        <f>IF(E4=1,(E6+E13),SUM(E9:E13))</f>
        <v>0.68426666666666669</v>
      </c>
    </row>
    <row r="15" spans="1:5">
      <c r="A15" s="5" t="s">
        <v>44</v>
      </c>
      <c r="B15" s="19">
        <v>9</v>
      </c>
    </row>
    <row r="16" spans="1:5">
      <c r="A16" s="6" t="s">
        <v>16</v>
      </c>
      <c r="B16" s="17">
        <v>575</v>
      </c>
      <c r="D16" s="11" t="s">
        <v>54</v>
      </c>
      <c r="E16" s="9">
        <f>E14*B11</f>
        <v>102.64</v>
      </c>
    </row>
    <row r="17" spans="1:7">
      <c r="A17" s="6" t="s">
        <v>17</v>
      </c>
      <c r="B17" s="20">
        <v>45000</v>
      </c>
    </row>
    <row r="18" spans="1:7">
      <c r="A18" s="6" t="s">
        <v>32</v>
      </c>
      <c r="B18" s="17">
        <v>1500</v>
      </c>
      <c r="D18" s="11" t="s">
        <v>35</v>
      </c>
      <c r="E18" s="13">
        <f>E16/B8+B7</f>
        <v>2.7263999999999999</v>
      </c>
      <c r="F18" s="4" t="s">
        <v>36</v>
      </c>
      <c r="G18" s="4" t="str">
        <f>B5</f>
        <v>2-count</v>
      </c>
    </row>
    <row r="19" spans="1:7">
      <c r="A19" s="6" t="s">
        <v>49</v>
      </c>
      <c r="B19" s="17">
        <v>2500</v>
      </c>
    </row>
    <row r="20" spans="1:7">
      <c r="A20" s="6" t="s">
        <v>18</v>
      </c>
      <c r="B20" s="20">
        <v>10000</v>
      </c>
      <c r="D20" s="11" t="s">
        <v>38</v>
      </c>
      <c r="E20" s="14">
        <f>B6-E18</f>
        <v>5.7736000000000001</v>
      </c>
      <c r="F20" s="4" t="s">
        <v>36</v>
      </c>
      <c r="G20" s="4" t="str">
        <f>B5</f>
        <v>2-count</v>
      </c>
    </row>
    <row r="21" spans="1:7">
      <c r="A21" s="7" t="s">
        <v>21</v>
      </c>
      <c r="B21" s="21">
        <v>45</v>
      </c>
    </row>
    <row r="23" spans="1:7">
      <c r="A23" t="s">
        <v>59</v>
      </c>
    </row>
    <row r="24" spans="1:7">
      <c r="A24" t="s">
        <v>58</v>
      </c>
    </row>
  </sheetData>
  <sheetProtection password="C977" sheet="1" objects="1" scenarios="1"/>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Introduction</vt:lpstr>
      <vt:lpstr>Direct Delivery - Owned Truck</vt:lpstr>
      <vt:lpstr>Deliver to Warehouse</vt:lpstr>
      <vt:lpstr>Using an Intermediary</vt:lpstr>
      <vt:lpstr>Sheet2</vt:lpstr>
    </vt:vector>
  </TitlesOfParts>
  <Company>Oklahoma State University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Rodney B. Holcomb</dc:creator>
  <cp:lastModifiedBy>Rodney B. Holcomb</cp:lastModifiedBy>
  <dcterms:created xsi:type="dcterms:W3CDTF">2009-07-09T15:40:30Z</dcterms:created>
  <dcterms:modified xsi:type="dcterms:W3CDTF">2009-08-05T16:02:19Z</dcterms:modified>
</cp:coreProperties>
</file>